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780" windowHeight="121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'Tabelle1'!$A$1:$J$87</definedName>
  </definedNames>
  <calcPr fullCalcOnLoad="1"/>
</workbook>
</file>

<file path=xl/sharedStrings.xml><?xml version="1.0" encoding="utf-8"?>
<sst xmlns="http://schemas.openxmlformats.org/spreadsheetml/2006/main" count="149" uniqueCount="55">
  <si>
    <t>Personalaufwand</t>
  </si>
  <si>
    <t xml:space="preserve"> </t>
  </si>
  <si>
    <t>Sach- und übriger Betriebsaufwand</t>
  </si>
  <si>
    <t>Abschreibungen Verwaltungsvermögen</t>
  </si>
  <si>
    <t>Einlagen in Fonds und Spezialfinanzierungen</t>
  </si>
  <si>
    <t>Transferaufwand</t>
  </si>
  <si>
    <t>Betrieblicher Aufwand</t>
  </si>
  <si>
    <t>Fiskalertrag</t>
  </si>
  <si>
    <t>Regalien und Konzessionen</t>
  </si>
  <si>
    <t>Entgelte</t>
  </si>
  <si>
    <t>Entnahmen aus Fonds und Spezialfinanzierungen</t>
  </si>
  <si>
    <t>Transferertrag</t>
  </si>
  <si>
    <t>Betrieblicher Ertrag</t>
  </si>
  <si>
    <t>Ergebnis aus betrieblicher Tätigkeit</t>
  </si>
  <si>
    <t>Finanzaufwand</t>
  </si>
  <si>
    <t>Finanzertrag</t>
  </si>
  <si>
    <t>Ergebnis aus Finanzierung</t>
  </si>
  <si>
    <t>Ausserordentlicher Aufwand</t>
  </si>
  <si>
    <t>Ausserordentliches Ergebnis</t>
  </si>
  <si>
    <t>Gesamtergebnis Erfolgsrechnung</t>
  </si>
  <si>
    <t>Planungsprämissen</t>
  </si>
  <si>
    <t>Plan 2014</t>
  </si>
  <si>
    <t>Plan 2015</t>
  </si>
  <si>
    <t>jährliche Kostensenkungsmassnahmen durch Nutzung</t>
  </si>
  <si>
    <t xml:space="preserve">der Synergieeffekte und Verbesserung der Arbeitsabläufe </t>
  </si>
  <si>
    <t>Gestufter Erfolgsausweis</t>
  </si>
  <si>
    <t>30 Personalaufwand</t>
  </si>
  <si>
    <t>in Franken</t>
  </si>
  <si>
    <t>Plan 2016</t>
  </si>
  <si>
    <t>Personalkosten</t>
  </si>
  <si>
    <t>Das Kostensenkungsprogramm wird mit Unterstützung des</t>
  </si>
  <si>
    <t xml:space="preserve">31 Sach- und übriger Betriebsaufwand </t>
  </si>
  <si>
    <t>Einsparungen zu erzielen.</t>
  </si>
  <si>
    <t>Bei den Personalkosten wird eine Jahresteuerung von 1 % eingerechnet</t>
  </si>
  <si>
    <t>Die Grundlagen für die Berechnung der Pflegefianzierungskosten werden überprüft</t>
  </si>
  <si>
    <t>und die erwartete Verschiebung von den Pflege- zu den Betreuungskosten</t>
  </si>
  <si>
    <t>Budget 2012</t>
  </si>
  <si>
    <t>36 Transferaufwand</t>
  </si>
  <si>
    <t>Total Ergebnisverbesserungen</t>
  </si>
  <si>
    <t>34, 44 Ergebnis aus Finanzierung</t>
  </si>
  <si>
    <t>33 Abschreibungen</t>
  </si>
  <si>
    <t>42 Steigerung Entgelte</t>
  </si>
  <si>
    <t>41 Regalien und Konzessionen</t>
  </si>
  <si>
    <t>Ausserordentlicher Ertrag</t>
  </si>
  <si>
    <t>Finanzplan 2014 - 2017</t>
  </si>
  <si>
    <t>Budget 2013</t>
  </si>
  <si>
    <t>Plan 2017</t>
  </si>
  <si>
    <t>zentralen Einkaufs forgesetzt, mit dem Ziel, jährlich</t>
  </si>
  <si>
    <t xml:space="preserve">Plan 2016 </t>
  </si>
  <si>
    <t xml:space="preserve">wird Einsparungen für die Gemeinden zur Folge haben. Dies wird 2013 wirksam. </t>
  </si>
  <si>
    <t xml:space="preserve">40 Steigerung Fiskalertrag  aufgrund Wachstum bei Steuerzahlern, </t>
  </si>
  <si>
    <t xml:space="preserve">     Aufteilung des Steuerertrages mit Kanton neu verhandeln</t>
  </si>
  <si>
    <t xml:space="preserve">     Neuer Konzessionsvertrag mit TBGN </t>
  </si>
  <si>
    <t xml:space="preserve">          Zinserhöhungen sind zu erwarten</t>
  </si>
  <si>
    <t>Niederurnen, 1. Oktober 2012/jal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</si>
</sst>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* #,##0.000_ ;_ * \-#,##0.000_ ;_ * &quot;-&quot;??_ ;_ @_ "/>
    <numFmt numFmtId="167" formatCode="_ * #,##0.0000_ ;_ * \-#,##0.0000_ ;_ * &quot;-&quot;??_ ;_ @_ 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0" fontId="1" fillId="0" borderId="5" xfId="0" applyFont="1" applyFill="1" applyBorder="1" applyAlignment="1">
      <alignment horizontal="right"/>
    </xf>
    <xf numFmtId="165" fontId="0" fillId="0" borderId="5" xfId="15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right"/>
    </xf>
    <xf numFmtId="0" fontId="0" fillId="0" borderId="4" xfId="0" applyBorder="1" applyAlignment="1">
      <alignment/>
    </xf>
    <xf numFmtId="165" fontId="0" fillId="0" borderId="4" xfId="15" applyNumberFormat="1" applyFont="1" applyFill="1" applyBorder="1" applyAlignment="1">
      <alignment/>
    </xf>
    <xf numFmtId="165" fontId="0" fillId="0" borderId="6" xfId="15" applyNumberFormat="1" applyFont="1" applyFill="1" applyBorder="1" applyAlignment="1">
      <alignment/>
    </xf>
    <xf numFmtId="165" fontId="0" fillId="0" borderId="4" xfId="15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165" fontId="0" fillId="0" borderId="7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5" fontId="0" fillId="0" borderId="0" xfId="15" applyNumberFormat="1" applyFont="1" applyFill="1" applyBorder="1" applyAlignment="1">
      <alignment horizontal="right"/>
    </xf>
    <xf numFmtId="165" fontId="0" fillId="0" borderId="0" xfId="15" applyNumberFormat="1" applyFill="1" applyBorder="1" applyAlignment="1">
      <alignment/>
    </xf>
    <xf numFmtId="165" fontId="0" fillId="0" borderId="0" xfId="15" applyNumberForma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5" xfId="15" applyNumberFormat="1" applyFont="1" applyFill="1" applyBorder="1" applyAlignment="1">
      <alignment horizontal="right"/>
    </xf>
    <xf numFmtId="165" fontId="0" fillId="0" borderId="5" xfId="15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/>
    </xf>
    <xf numFmtId="165" fontId="0" fillId="0" borderId="3" xfId="15" applyNumberFormat="1" applyFill="1" applyBorder="1" applyAlignment="1">
      <alignment/>
    </xf>
    <xf numFmtId="0" fontId="0" fillId="0" borderId="8" xfId="0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65" fontId="1" fillId="0" borderId="4" xfId="15" applyNumberFormat="1" applyFont="1" applyFill="1" applyBorder="1" applyAlignment="1">
      <alignment horizontal="right"/>
    </xf>
    <xf numFmtId="165" fontId="0" fillId="0" borderId="4" xfId="15" applyNumberFormat="1" applyFont="1" applyFill="1" applyBorder="1" applyAlignment="1">
      <alignment horizontal="right"/>
    </xf>
    <xf numFmtId="165" fontId="0" fillId="0" borderId="4" xfId="15" applyNumberForma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165" fontId="1" fillId="0" borderId="15" xfId="15" applyNumberFormat="1" applyFont="1" applyFill="1" applyBorder="1" applyAlignment="1">
      <alignment horizontal="right"/>
    </xf>
    <xf numFmtId="165" fontId="0" fillId="0" borderId="15" xfId="15" applyNumberFormat="1" applyFont="1" applyFill="1" applyBorder="1" applyAlignment="1">
      <alignment horizontal="right"/>
    </xf>
    <xf numFmtId="165" fontId="0" fillId="0" borderId="15" xfId="15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5" xfId="0" applyBorder="1" applyAlignment="1">
      <alignment/>
    </xf>
    <xf numFmtId="165" fontId="0" fillId="0" borderId="15" xfId="15" applyNumberFormat="1" applyBorder="1" applyAlignment="1">
      <alignment/>
    </xf>
    <xf numFmtId="165" fontId="0" fillId="0" borderId="15" xfId="15" applyNumberFormat="1" applyFont="1" applyBorder="1" applyAlignment="1">
      <alignment/>
    </xf>
    <xf numFmtId="165" fontId="0" fillId="0" borderId="17" xfId="15" applyNumberFormat="1" applyFont="1" applyBorder="1" applyAlignment="1">
      <alignment/>
    </xf>
    <xf numFmtId="165" fontId="0" fillId="0" borderId="15" xfId="15" applyNumberFormat="1" applyFont="1" applyBorder="1" applyAlignment="1">
      <alignment/>
    </xf>
    <xf numFmtId="165" fontId="1" fillId="0" borderId="15" xfId="15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7" xfId="15" applyNumberFormat="1" applyFont="1" applyBorder="1" applyAlignment="1">
      <alignment/>
    </xf>
    <xf numFmtId="165" fontId="0" fillId="0" borderId="15" xfId="15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0" fillId="0" borderId="4" xfId="15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165" fontId="0" fillId="0" borderId="0" xfId="15" applyNumberFormat="1" applyBorder="1" applyAlignment="1">
      <alignment/>
    </xf>
    <xf numFmtId="165" fontId="1" fillId="0" borderId="5" xfId="15" applyNumberFormat="1" applyFont="1" applyFill="1" applyBorder="1" applyAlignment="1">
      <alignment/>
    </xf>
    <xf numFmtId="165" fontId="1" fillId="0" borderId="4" xfId="15" applyNumberFormat="1" applyFont="1" applyFill="1" applyBorder="1" applyAlignment="1">
      <alignment/>
    </xf>
    <xf numFmtId="165" fontId="0" fillId="0" borderId="22" xfId="15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0" fillId="0" borderId="17" xfId="15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165" fontId="1" fillId="0" borderId="15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13" xfId="15" applyNumberFormat="1" applyFont="1" applyBorder="1" applyAlignment="1">
      <alignment/>
    </xf>
    <xf numFmtId="165" fontId="0" fillId="0" borderId="5" xfId="15" applyNumberFormat="1" applyFont="1" applyFill="1" applyBorder="1" applyAlignment="1" quotePrefix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65" fontId="1" fillId="0" borderId="9" xfId="15" applyNumberFormat="1" applyFont="1" applyFill="1" applyBorder="1" applyAlignment="1">
      <alignment horizontal="center"/>
    </xf>
    <xf numFmtId="165" fontId="1" fillId="0" borderId="10" xfId="15" applyNumberFormat="1" applyFont="1" applyFill="1" applyBorder="1" applyAlignment="1">
      <alignment horizontal="center"/>
    </xf>
    <xf numFmtId="165" fontId="1" fillId="0" borderId="23" xfId="15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0</xdr:col>
      <xdr:colOff>695325</xdr:colOff>
      <xdr:row>4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5810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3"/>
  <sheetViews>
    <sheetView tabSelected="1" workbookViewId="0" topLeftCell="A22">
      <selection activeCell="B92" sqref="B92"/>
    </sheetView>
  </sheetViews>
  <sheetFormatPr defaultColWidth="11.421875" defaultRowHeight="12.75"/>
  <cols>
    <col min="1" max="1" width="11.7109375" style="0" bestFit="1" customWidth="1"/>
    <col min="2" max="2" width="15.7109375" style="0" bestFit="1" customWidth="1"/>
    <col min="4" max="4" width="20.7109375" style="0" customWidth="1"/>
    <col min="5" max="5" width="16.7109375" style="0" customWidth="1"/>
    <col min="6" max="6" width="17.7109375" style="0" customWidth="1"/>
    <col min="7" max="8" width="15.28125" style="0" bestFit="1" customWidth="1"/>
    <col min="9" max="9" width="15.421875" style="0" bestFit="1" customWidth="1"/>
    <col min="10" max="10" width="15.28125" style="0" bestFit="1" customWidth="1"/>
  </cols>
  <sheetData>
    <row r="2" spans="1:6" ht="12.75">
      <c r="A2" s="2"/>
      <c r="B2" s="2"/>
      <c r="C2" s="2"/>
      <c r="D2" s="2"/>
      <c r="E2" s="2"/>
      <c r="F2" s="2"/>
    </row>
    <row r="3" spans="1:10" ht="16.5">
      <c r="A3" s="2"/>
      <c r="B3" s="47" t="s">
        <v>25</v>
      </c>
      <c r="C3" s="47"/>
      <c r="D3" s="48"/>
      <c r="E3" s="2"/>
      <c r="F3" s="2"/>
      <c r="G3" s="2"/>
      <c r="H3" s="2"/>
      <c r="I3" s="2"/>
      <c r="J3" s="2"/>
    </row>
    <row r="4" spans="1:10" ht="16.5">
      <c r="A4" s="2"/>
      <c r="B4" s="49">
        <v>41183</v>
      </c>
      <c r="C4" s="47"/>
      <c r="D4" s="48"/>
      <c r="E4" s="2"/>
      <c r="F4" s="2"/>
      <c r="G4" s="2"/>
      <c r="H4" s="2"/>
      <c r="I4" s="2"/>
      <c r="J4" s="2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 thickBot="1">
      <c r="A6" s="101" t="s">
        <v>44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10" ht="13.5" thickBot="1">
      <c r="A7" s="50" t="s">
        <v>20</v>
      </c>
      <c r="B7" s="51"/>
      <c r="C7" s="52" t="s">
        <v>27</v>
      </c>
      <c r="D7" s="52"/>
      <c r="E7" s="52"/>
      <c r="F7" s="52"/>
      <c r="G7" s="53" t="s">
        <v>21</v>
      </c>
      <c r="H7" s="59" t="s">
        <v>22</v>
      </c>
      <c r="I7" s="59" t="s">
        <v>48</v>
      </c>
      <c r="J7" s="54" t="s">
        <v>46</v>
      </c>
    </row>
    <row r="8" spans="1:10" ht="12.75">
      <c r="A8" s="28"/>
      <c r="B8" s="29"/>
      <c r="C8" s="29"/>
      <c r="D8" s="29"/>
      <c r="E8" s="29"/>
      <c r="F8" s="29"/>
      <c r="G8" s="12"/>
      <c r="H8" s="60"/>
      <c r="I8" s="60"/>
      <c r="J8" s="15"/>
    </row>
    <row r="9" spans="1:10" ht="12.75">
      <c r="A9" s="78" t="s">
        <v>29</v>
      </c>
      <c r="B9" s="79"/>
      <c r="C9" s="29"/>
      <c r="D9" s="29"/>
      <c r="E9" s="29"/>
      <c r="F9" s="29"/>
      <c r="G9" s="12"/>
      <c r="H9" s="60"/>
      <c r="I9" s="60"/>
      <c r="J9" s="15"/>
    </row>
    <row r="10" spans="1:10" ht="12.75">
      <c r="A10" s="31" t="s">
        <v>1</v>
      </c>
      <c r="B10" s="29"/>
      <c r="C10" s="29"/>
      <c r="D10" s="29"/>
      <c r="E10" s="29"/>
      <c r="F10" s="29"/>
      <c r="G10" s="14"/>
      <c r="H10" s="61"/>
      <c r="I10" s="61"/>
      <c r="J10" s="20"/>
    </row>
    <row r="11" spans="1:10" ht="12.75">
      <c r="A11" s="30" t="s">
        <v>33</v>
      </c>
      <c r="B11" s="29"/>
      <c r="C11" s="29"/>
      <c r="D11" s="29"/>
      <c r="E11" s="29"/>
      <c r="F11" s="29"/>
      <c r="G11" s="14"/>
      <c r="H11" s="61"/>
      <c r="I11" s="61"/>
      <c r="J11" s="20"/>
    </row>
    <row r="12" spans="1:10" ht="12.75">
      <c r="A12" s="31" t="s">
        <v>26</v>
      </c>
      <c r="B12" s="29"/>
      <c r="C12" s="29"/>
      <c r="D12" s="29"/>
      <c r="E12" s="29"/>
      <c r="F12" s="29"/>
      <c r="G12" s="40">
        <v>330000</v>
      </c>
      <c r="H12" s="64">
        <v>335000</v>
      </c>
      <c r="I12" s="64">
        <v>340000</v>
      </c>
      <c r="J12" s="57">
        <v>345000</v>
      </c>
    </row>
    <row r="13" spans="1:10" ht="12.75">
      <c r="A13" s="31"/>
      <c r="B13" s="29"/>
      <c r="C13" s="29"/>
      <c r="D13" s="29"/>
      <c r="E13" s="29"/>
      <c r="F13" s="29"/>
      <c r="G13" s="14"/>
      <c r="H13" s="61"/>
      <c r="I13" s="61"/>
      <c r="J13" s="20"/>
    </row>
    <row r="14" spans="1:10" ht="12.75">
      <c r="A14" s="107" t="s">
        <v>23</v>
      </c>
      <c r="B14" s="108"/>
      <c r="C14" s="108"/>
      <c r="D14" s="108"/>
      <c r="E14" s="34" t="s">
        <v>1</v>
      </c>
      <c r="F14" s="42" t="s">
        <v>1</v>
      </c>
      <c r="G14" s="12" t="s">
        <v>1</v>
      </c>
      <c r="H14" s="60" t="s">
        <v>1</v>
      </c>
      <c r="I14" s="60" t="s">
        <v>1</v>
      </c>
      <c r="J14" s="15" t="s">
        <v>1</v>
      </c>
    </row>
    <row r="15" spans="1:10" ht="12.75">
      <c r="A15" s="107" t="s">
        <v>24</v>
      </c>
      <c r="B15" s="108"/>
      <c r="C15" s="108"/>
      <c r="D15" s="108"/>
      <c r="E15" s="36"/>
      <c r="F15" s="29"/>
      <c r="G15" s="37" t="s">
        <v>1</v>
      </c>
      <c r="H15" s="62" t="s">
        <v>1</v>
      </c>
      <c r="I15" s="62" t="s">
        <v>1</v>
      </c>
      <c r="J15" s="55" t="s">
        <v>1</v>
      </c>
    </row>
    <row r="16" spans="1:10" ht="12.75">
      <c r="A16" s="41" t="s">
        <v>26</v>
      </c>
      <c r="B16" s="38"/>
      <c r="C16" s="38"/>
      <c r="D16" s="38"/>
      <c r="E16" s="29"/>
      <c r="F16" s="29"/>
      <c r="G16" s="39">
        <v>-330000</v>
      </c>
      <c r="H16" s="63">
        <v>-335000</v>
      </c>
      <c r="I16" s="63">
        <v>-340000</v>
      </c>
      <c r="J16" s="56">
        <v>-345000</v>
      </c>
    </row>
    <row r="17" spans="1:10" ht="12.75">
      <c r="A17" s="41"/>
      <c r="B17" s="38"/>
      <c r="C17" s="38"/>
      <c r="D17" s="38"/>
      <c r="E17" s="29"/>
      <c r="F17" s="29"/>
      <c r="G17" s="39"/>
      <c r="H17" s="63"/>
      <c r="I17" s="63"/>
      <c r="J17" s="56"/>
    </row>
    <row r="18" spans="1:10" ht="12.75">
      <c r="A18" s="80" t="s">
        <v>2</v>
      </c>
      <c r="B18" s="81"/>
      <c r="C18" s="81"/>
      <c r="D18" s="38"/>
      <c r="E18" s="29"/>
      <c r="F18" s="29"/>
      <c r="G18" s="13" t="s">
        <v>1</v>
      </c>
      <c r="H18" s="77" t="s">
        <v>1</v>
      </c>
      <c r="I18" s="77" t="s">
        <v>1</v>
      </c>
      <c r="J18" s="17" t="s">
        <v>1</v>
      </c>
    </row>
    <row r="19" spans="1:10" ht="12.75">
      <c r="A19" s="41"/>
      <c r="B19" s="38"/>
      <c r="C19" s="38"/>
      <c r="D19" s="38"/>
      <c r="E19" s="29"/>
      <c r="F19" s="29"/>
      <c r="G19" s="14"/>
      <c r="H19" s="61" t="s">
        <v>1</v>
      </c>
      <c r="I19" s="61"/>
      <c r="J19" s="20"/>
    </row>
    <row r="20" spans="1:10" ht="12.75">
      <c r="A20" s="41" t="s">
        <v>30</v>
      </c>
      <c r="B20" s="38"/>
      <c r="C20" s="38"/>
      <c r="D20" s="38"/>
      <c r="E20" s="29"/>
      <c r="F20" s="29"/>
      <c r="G20" s="14"/>
      <c r="H20" s="61"/>
      <c r="I20" s="61"/>
      <c r="J20" s="20"/>
    </row>
    <row r="21" spans="1:10" ht="12.75">
      <c r="A21" s="31" t="s">
        <v>47</v>
      </c>
      <c r="B21" s="29"/>
      <c r="C21" s="29"/>
      <c r="D21" s="29"/>
      <c r="E21" s="29"/>
      <c r="F21" s="29"/>
      <c r="G21" s="14"/>
      <c r="H21" s="61"/>
      <c r="I21" s="61"/>
      <c r="J21" s="20"/>
    </row>
    <row r="22" spans="1:10" ht="12.75">
      <c r="A22" s="31" t="s">
        <v>32</v>
      </c>
      <c r="B22" s="29"/>
      <c r="C22" s="29"/>
      <c r="D22" s="29"/>
      <c r="E22" s="29"/>
      <c r="F22" s="29"/>
      <c r="G22" s="14"/>
      <c r="H22" s="61"/>
      <c r="I22" s="61"/>
      <c r="J22" s="20"/>
    </row>
    <row r="23" spans="1:10" ht="12.75">
      <c r="A23" s="31" t="s">
        <v>31</v>
      </c>
      <c r="B23" s="29"/>
      <c r="C23" s="29"/>
      <c r="D23" s="29"/>
      <c r="E23" s="29"/>
      <c r="F23" s="29"/>
      <c r="G23" s="40">
        <v>-100000</v>
      </c>
      <c r="H23" s="64">
        <v>-100000</v>
      </c>
      <c r="I23" s="64">
        <v>-100000</v>
      </c>
      <c r="J23" s="57">
        <v>-100000</v>
      </c>
    </row>
    <row r="24" spans="1:10" ht="12.75">
      <c r="A24" s="31"/>
      <c r="B24" s="29"/>
      <c r="C24" s="29"/>
      <c r="D24" s="29"/>
      <c r="E24" s="29"/>
      <c r="F24" s="29"/>
      <c r="G24" s="40"/>
      <c r="H24" s="64"/>
      <c r="I24" s="64"/>
      <c r="J24" s="57"/>
    </row>
    <row r="25" spans="1:10" ht="12.75">
      <c r="A25" s="31" t="s">
        <v>40</v>
      </c>
      <c r="B25" s="29"/>
      <c r="C25" s="29"/>
      <c r="D25" s="29"/>
      <c r="E25" s="29"/>
      <c r="F25" s="29"/>
      <c r="G25" s="13">
        <f>7200000-7099234</f>
        <v>100766</v>
      </c>
      <c r="H25" s="64">
        <v>100000</v>
      </c>
      <c r="I25" s="64">
        <v>100000</v>
      </c>
      <c r="J25" s="57">
        <v>100000</v>
      </c>
    </row>
    <row r="26" spans="1:10" ht="12.75">
      <c r="A26" s="31" t="s">
        <v>1</v>
      </c>
      <c r="B26" s="29" t="s">
        <v>1</v>
      </c>
      <c r="C26" s="29"/>
      <c r="D26" s="29"/>
      <c r="E26" s="29"/>
      <c r="F26" s="29"/>
      <c r="G26" s="14"/>
      <c r="H26" s="61"/>
      <c r="I26" s="61"/>
      <c r="J26" s="20"/>
    </row>
    <row r="27" spans="1:10" ht="12.75">
      <c r="A27" s="78" t="s">
        <v>5</v>
      </c>
      <c r="B27" s="29"/>
      <c r="C27" s="29"/>
      <c r="D27" s="29"/>
      <c r="E27" s="29"/>
      <c r="F27" s="29"/>
      <c r="G27" s="14"/>
      <c r="H27" s="61"/>
      <c r="I27" s="61"/>
      <c r="J27" s="20"/>
    </row>
    <row r="28" spans="1:10" ht="12.75">
      <c r="A28" s="78"/>
      <c r="B28" s="29"/>
      <c r="C28" s="29"/>
      <c r="D28" s="29"/>
      <c r="E28" s="29"/>
      <c r="F28" s="29"/>
      <c r="G28" s="14"/>
      <c r="H28" s="61"/>
      <c r="I28" s="61"/>
      <c r="J28" s="20"/>
    </row>
    <row r="29" spans="1:10" ht="12.75">
      <c r="A29" s="31" t="s">
        <v>34</v>
      </c>
      <c r="B29" s="29"/>
      <c r="C29" s="29"/>
      <c r="D29" s="29"/>
      <c r="E29" s="29"/>
      <c r="F29" s="29"/>
      <c r="G29" s="14"/>
      <c r="H29" s="61"/>
      <c r="I29" s="61"/>
      <c r="J29" s="20"/>
    </row>
    <row r="30" spans="1:10" ht="12.75">
      <c r="A30" s="107" t="s">
        <v>35</v>
      </c>
      <c r="B30" s="108"/>
      <c r="C30" s="108"/>
      <c r="D30" s="108"/>
      <c r="E30" s="108"/>
      <c r="F30" s="42" t="s">
        <v>1</v>
      </c>
      <c r="G30" s="13" t="s">
        <v>1</v>
      </c>
      <c r="H30" s="77" t="s">
        <v>1</v>
      </c>
      <c r="I30" s="77" t="s">
        <v>1</v>
      </c>
      <c r="J30" s="17" t="s">
        <v>1</v>
      </c>
    </row>
    <row r="31" spans="1:10" ht="12.75">
      <c r="A31" s="32" t="s">
        <v>49</v>
      </c>
      <c r="B31" s="33"/>
      <c r="C31" s="33"/>
      <c r="D31" s="33"/>
      <c r="E31" s="36"/>
      <c r="F31" s="29"/>
      <c r="G31" s="14" t="s">
        <v>1</v>
      </c>
      <c r="H31" s="61" t="s">
        <v>1</v>
      </c>
      <c r="I31" s="61" t="s">
        <v>1</v>
      </c>
      <c r="J31" s="20" t="s">
        <v>1</v>
      </c>
    </row>
    <row r="32" spans="1:10" ht="12.75">
      <c r="A32" s="32"/>
      <c r="B32" s="33"/>
      <c r="C32" s="33"/>
      <c r="D32" s="33"/>
      <c r="E32" s="36"/>
      <c r="F32" s="29"/>
      <c r="G32" s="14"/>
      <c r="H32" s="61"/>
      <c r="I32" s="61"/>
      <c r="J32" s="20"/>
    </row>
    <row r="33" spans="1:10" ht="12.75">
      <c r="A33" s="32" t="s">
        <v>37</v>
      </c>
      <c r="B33" s="33"/>
      <c r="C33" s="33"/>
      <c r="D33" s="33"/>
      <c r="E33" s="36"/>
      <c r="F33" s="29"/>
      <c r="G33" s="100">
        <v>50000</v>
      </c>
      <c r="H33" s="61">
        <v>50000</v>
      </c>
      <c r="I33" s="61">
        <v>50000</v>
      </c>
      <c r="J33" s="20">
        <v>50000</v>
      </c>
    </row>
    <row r="34" spans="1:10" ht="12.75">
      <c r="A34" s="32"/>
      <c r="B34" s="33"/>
      <c r="C34" s="33"/>
      <c r="D34" s="33"/>
      <c r="E34" s="36"/>
      <c r="F34" s="35"/>
      <c r="G34" s="14"/>
      <c r="H34" s="61"/>
      <c r="I34" s="61"/>
      <c r="J34" s="20"/>
    </row>
    <row r="35" spans="1:10" ht="12.75">
      <c r="A35" s="32" t="s">
        <v>50</v>
      </c>
      <c r="B35" s="33"/>
      <c r="C35" s="33"/>
      <c r="D35" s="33"/>
      <c r="E35" s="34" t="s">
        <v>1</v>
      </c>
      <c r="F35" s="42" t="s">
        <v>1</v>
      </c>
      <c r="G35" s="40">
        <v>-4000000</v>
      </c>
      <c r="H35" s="77">
        <v>-500000</v>
      </c>
      <c r="I35" s="64">
        <v>-500000</v>
      </c>
      <c r="J35" s="57">
        <v>-500000</v>
      </c>
    </row>
    <row r="36" spans="1:10" ht="12.75">
      <c r="A36" s="32" t="s">
        <v>51</v>
      </c>
      <c r="B36" s="33"/>
      <c r="C36" s="33"/>
      <c r="D36" s="33"/>
      <c r="E36" s="36"/>
      <c r="F36" s="29"/>
      <c r="G36" s="14"/>
      <c r="H36" s="61"/>
      <c r="I36" s="61"/>
      <c r="J36" s="20"/>
    </row>
    <row r="37" spans="1:10" ht="12.75">
      <c r="A37" s="32" t="s">
        <v>1</v>
      </c>
      <c r="B37" s="38"/>
      <c r="C37" s="38"/>
      <c r="D37" s="29"/>
      <c r="E37" s="42"/>
      <c r="F37" s="35"/>
      <c r="G37" s="40"/>
      <c r="H37" s="64"/>
      <c r="I37" s="64"/>
      <c r="J37" s="57"/>
    </row>
    <row r="38" spans="1:10" ht="12.75">
      <c r="A38" s="32" t="s">
        <v>42</v>
      </c>
      <c r="B38" s="29"/>
      <c r="C38" s="29"/>
      <c r="D38" s="29"/>
      <c r="E38" s="35"/>
      <c r="F38" s="29"/>
      <c r="G38" s="40">
        <v>-20000</v>
      </c>
      <c r="H38" s="61">
        <v>-20000</v>
      </c>
      <c r="I38" s="61">
        <v>-20000</v>
      </c>
      <c r="J38" s="20">
        <v>-20000</v>
      </c>
    </row>
    <row r="39" spans="1:10" ht="12.75">
      <c r="A39" s="32" t="s">
        <v>52</v>
      </c>
      <c r="B39" s="29"/>
      <c r="C39" s="29"/>
      <c r="D39" s="29"/>
      <c r="E39" s="35"/>
      <c r="F39" s="29"/>
      <c r="G39" s="40"/>
      <c r="H39" s="61"/>
      <c r="I39" s="61"/>
      <c r="J39" s="20"/>
    </row>
    <row r="40" spans="1:10" ht="12.75">
      <c r="A40" s="32"/>
      <c r="B40" s="29"/>
      <c r="C40" s="29"/>
      <c r="D40" s="29"/>
      <c r="E40" s="35"/>
      <c r="F40" s="29"/>
      <c r="G40" s="40"/>
      <c r="H40" s="61"/>
      <c r="I40" s="61"/>
      <c r="J40" s="20"/>
    </row>
    <row r="41" spans="1:10" ht="12.75">
      <c r="A41" s="32" t="s">
        <v>41</v>
      </c>
      <c r="B41" s="29"/>
      <c r="C41" s="29"/>
      <c r="D41" s="29"/>
      <c r="E41" s="35"/>
      <c r="F41" s="29"/>
      <c r="G41" s="40">
        <v>-50000</v>
      </c>
      <c r="H41" s="64">
        <v>-50000</v>
      </c>
      <c r="I41" s="64">
        <v>-50000</v>
      </c>
      <c r="J41" s="57">
        <v>-50000</v>
      </c>
    </row>
    <row r="42" spans="1:10" ht="12.75">
      <c r="A42" s="32"/>
      <c r="B42" s="29"/>
      <c r="C42" s="29"/>
      <c r="D42" s="29"/>
      <c r="E42" s="35"/>
      <c r="F42" s="29"/>
      <c r="G42" s="40"/>
      <c r="H42" s="40"/>
      <c r="I42" s="40"/>
      <c r="J42" s="57"/>
    </row>
    <row r="43" spans="1:10" ht="12.75">
      <c r="A43" s="32" t="s">
        <v>39</v>
      </c>
      <c r="B43" s="29"/>
      <c r="C43" s="29"/>
      <c r="D43" s="29"/>
      <c r="E43" s="35"/>
      <c r="F43" s="29"/>
      <c r="G43" s="40">
        <v>0</v>
      </c>
      <c r="H43" s="40">
        <v>0</v>
      </c>
      <c r="I43" s="40">
        <v>0</v>
      </c>
      <c r="J43" s="57">
        <v>0</v>
      </c>
    </row>
    <row r="44" spans="1:10" ht="12.75">
      <c r="A44" s="32" t="s">
        <v>53</v>
      </c>
      <c r="B44" s="29"/>
      <c r="C44" s="29"/>
      <c r="D44" s="29"/>
      <c r="E44" s="35"/>
      <c r="F44" s="29"/>
      <c r="G44" s="40"/>
      <c r="H44" s="40"/>
      <c r="I44" s="40"/>
      <c r="J44" s="57"/>
    </row>
    <row r="45" spans="1:10" ht="12.75">
      <c r="A45" s="32"/>
      <c r="B45" s="29"/>
      <c r="C45" s="29"/>
      <c r="D45" s="29"/>
      <c r="E45" s="35"/>
      <c r="F45" s="29"/>
      <c r="G45" s="13" t="s">
        <v>1</v>
      </c>
      <c r="H45" s="40"/>
      <c r="I45" s="40"/>
      <c r="J45" s="57"/>
    </row>
    <row r="46" spans="1:10" ht="12.75">
      <c r="A46" s="83" t="s">
        <v>38</v>
      </c>
      <c r="B46" s="29"/>
      <c r="C46" s="29"/>
      <c r="D46" s="29"/>
      <c r="E46" s="35"/>
      <c r="F46" s="29"/>
      <c r="G46" s="91">
        <f>SUM(G8:G44)</f>
        <v>-4019234</v>
      </c>
      <c r="H46" s="91">
        <f>SUM(H8:H41)</f>
        <v>-520000</v>
      </c>
      <c r="I46" s="91">
        <f>SUM(I8:I41)</f>
        <v>-520000</v>
      </c>
      <c r="J46" s="92">
        <f>SUM(J8:J41)</f>
        <v>-520000</v>
      </c>
    </row>
    <row r="47" spans="1:10" ht="13.5" thickBot="1">
      <c r="A47" s="43"/>
      <c r="B47" s="44"/>
      <c r="C47" s="44"/>
      <c r="D47" s="44"/>
      <c r="E47" s="45"/>
      <c r="F47" s="44"/>
      <c r="G47" s="46"/>
      <c r="H47" s="65"/>
      <c r="I47" s="65"/>
      <c r="J47" s="58"/>
    </row>
    <row r="48" spans="1:10" ht="12.75" customHeight="1" thickBot="1">
      <c r="A48" s="33"/>
      <c r="B48" s="29"/>
      <c r="C48" s="29"/>
      <c r="D48" s="29"/>
      <c r="E48" s="35"/>
      <c r="F48" s="29"/>
      <c r="G48" s="29"/>
      <c r="H48" s="29"/>
      <c r="I48" s="29"/>
      <c r="J48" s="29"/>
    </row>
    <row r="49" spans="1:10" ht="13.5" customHeight="1" thickBot="1">
      <c r="A49" s="104" t="s">
        <v>44</v>
      </c>
      <c r="B49" s="105"/>
      <c r="C49" s="105"/>
      <c r="D49" s="105"/>
      <c r="E49" s="105"/>
      <c r="F49" s="105"/>
      <c r="G49" s="105"/>
      <c r="H49" s="105"/>
      <c r="I49" s="105"/>
      <c r="J49" s="106"/>
    </row>
    <row r="50" spans="1:10" ht="13.5" thickBot="1">
      <c r="A50" s="75" t="s">
        <v>25</v>
      </c>
      <c r="B50" s="66"/>
      <c r="C50" s="66" t="s">
        <v>27</v>
      </c>
      <c r="D50" s="66"/>
      <c r="E50" s="68" t="s">
        <v>36</v>
      </c>
      <c r="F50" s="68" t="s">
        <v>45</v>
      </c>
      <c r="G50" s="67" t="s">
        <v>21</v>
      </c>
      <c r="H50" s="53" t="s">
        <v>22</v>
      </c>
      <c r="I50" s="53" t="s">
        <v>28</v>
      </c>
      <c r="J50" s="54" t="s">
        <v>46</v>
      </c>
    </row>
    <row r="51" spans="1:10" ht="12.75">
      <c r="A51" s="84"/>
      <c r="B51" s="85"/>
      <c r="C51" s="85"/>
      <c r="D51" s="85"/>
      <c r="E51" s="87"/>
      <c r="F51" s="87"/>
      <c r="G51" s="85"/>
      <c r="H51" s="86"/>
      <c r="I51" s="86"/>
      <c r="J51" s="87"/>
    </row>
    <row r="52" spans="1:10" ht="12.75">
      <c r="A52" s="5">
        <v>30</v>
      </c>
      <c r="B52" s="2" t="s">
        <v>0</v>
      </c>
      <c r="C52" s="2"/>
      <c r="D52" s="2"/>
      <c r="E52" s="19">
        <v>32414150</v>
      </c>
      <c r="F52" s="19">
        <v>31529263</v>
      </c>
      <c r="G52" s="9">
        <f>SUM(F52+G12+G16)</f>
        <v>31529263</v>
      </c>
      <c r="H52" s="70">
        <f>SUM(G52+H12+H16)</f>
        <v>31529263</v>
      </c>
      <c r="I52" s="70">
        <f>SUM(H52+I12+I16)</f>
        <v>31529263</v>
      </c>
      <c r="J52" s="19">
        <f>SUM(I52+J12+J16)</f>
        <v>31529263</v>
      </c>
    </row>
    <row r="53" spans="1:10" ht="12.75">
      <c r="A53" s="5">
        <v>31</v>
      </c>
      <c r="B53" s="2" t="s">
        <v>2</v>
      </c>
      <c r="C53" s="2"/>
      <c r="D53" s="2"/>
      <c r="E53" s="25">
        <v>12030966</v>
      </c>
      <c r="F53" s="25">
        <v>12026366</v>
      </c>
      <c r="G53" s="9">
        <f>SUM(F53+G23)</f>
        <v>11926366</v>
      </c>
      <c r="H53" s="71">
        <f>SUM(G53+H23)</f>
        <v>11826366</v>
      </c>
      <c r="I53" s="71">
        <f>SUM(H53+I23)</f>
        <v>11726366</v>
      </c>
      <c r="J53" s="25">
        <f>SUM(I53+J23)</f>
        <v>11626366</v>
      </c>
    </row>
    <row r="54" spans="1:10" ht="12.75">
      <c r="A54" s="5">
        <v>33</v>
      </c>
      <c r="B54" s="2" t="s">
        <v>3</v>
      </c>
      <c r="C54" s="2"/>
      <c r="D54" s="2"/>
      <c r="E54" s="25">
        <v>5920280</v>
      </c>
      <c r="F54" s="25">
        <v>6060953</v>
      </c>
      <c r="G54" s="9">
        <f>(G25+F54)</f>
        <v>6161719</v>
      </c>
      <c r="H54" s="9">
        <f>(H25+G54)</f>
        <v>6261719</v>
      </c>
      <c r="I54" s="9">
        <f>(I25+H54)</f>
        <v>6361719</v>
      </c>
      <c r="J54" s="9">
        <f>(J25+I54)</f>
        <v>6461719</v>
      </c>
    </row>
    <row r="55" spans="1:10" ht="12.75">
      <c r="A55" s="5">
        <v>35</v>
      </c>
      <c r="B55" s="2" t="s">
        <v>4</v>
      </c>
      <c r="C55" s="2"/>
      <c r="D55" s="2"/>
      <c r="E55" s="25">
        <v>156981</v>
      </c>
      <c r="F55" s="25">
        <v>193000</v>
      </c>
      <c r="G55" s="9">
        <v>200000</v>
      </c>
      <c r="H55" s="77">
        <v>200000</v>
      </c>
      <c r="I55" s="77">
        <v>200000</v>
      </c>
      <c r="J55" s="17">
        <v>200000</v>
      </c>
    </row>
    <row r="56" spans="1:10" ht="12.75">
      <c r="A56" s="5">
        <v>36</v>
      </c>
      <c r="B56" s="2" t="s">
        <v>5</v>
      </c>
      <c r="C56" s="2"/>
      <c r="D56" s="2"/>
      <c r="E56" s="26">
        <v>9270492</v>
      </c>
      <c r="F56" s="26">
        <v>8796970</v>
      </c>
      <c r="G56" s="22">
        <f>SUM(F56+G33)</f>
        <v>8846970</v>
      </c>
      <c r="H56" s="72">
        <f>SUM(G56+H33)</f>
        <v>8896970</v>
      </c>
      <c r="I56" s="72">
        <f>SUM(H56+I33)</f>
        <v>8946970</v>
      </c>
      <c r="J56" s="26">
        <f>SUM(I56+J33)</f>
        <v>8996970</v>
      </c>
    </row>
    <row r="57" spans="1:10" ht="12.75">
      <c r="A57" s="5" t="s">
        <v>1</v>
      </c>
      <c r="B57" s="2"/>
      <c r="C57" s="2"/>
      <c r="D57" s="2"/>
      <c r="E57" s="25" t="s">
        <v>1</v>
      </c>
      <c r="F57" s="25" t="s">
        <v>1</v>
      </c>
      <c r="G57" s="9"/>
      <c r="H57" s="69"/>
      <c r="I57" s="69"/>
      <c r="J57" s="16"/>
    </row>
    <row r="58" spans="1:10" ht="12.75">
      <c r="A58" s="5" t="s">
        <v>1</v>
      </c>
      <c r="B58" s="3" t="s">
        <v>6</v>
      </c>
      <c r="C58" s="3"/>
      <c r="D58" s="3"/>
      <c r="E58" s="10">
        <f aca="true" t="shared" si="0" ref="E58:J58">SUM(E52:E56)</f>
        <v>59792869</v>
      </c>
      <c r="F58" s="10">
        <f t="shared" si="0"/>
        <v>58606552</v>
      </c>
      <c r="G58" s="23">
        <f t="shared" si="0"/>
        <v>58664318</v>
      </c>
      <c r="H58" s="73">
        <f t="shared" si="0"/>
        <v>58714318</v>
      </c>
      <c r="I58" s="73">
        <f t="shared" si="0"/>
        <v>58764318</v>
      </c>
      <c r="J58" s="10">
        <f t="shared" si="0"/>
        <v>58814318</v>
      </c>
    </row>
    <row r="59" spans="1:10" ht="12.75">
      <c r="A59" s="5" t="s">
        <v>1</v>
      </c>
      <c r="B59" s="2"/>
      <c r="C59" s="2"/>
      <c r="D59" s="2"/>
      <c r="E59" s="25" t="s">
        <v>1</v>
      </c>
      <c r="F59" s="25" t="s">
        <v>1</v>
      </c>
      <c r="G59" s="9"/>
      <c r="H59" s="69"/>
      <c r="I59" s="69"/>
      <c r="J59" s="16"/>
    </row>
    <row r="60" spans="1:10" ht="12.75">
      <c r="A60" s="5" t="s">
        <v>1</v>
      </c>
      <c r="B60" s="2"/>
      <c r="C60" s="2"/>
      <c r="D60" s="2"/>
      <c r="E60" s="25" t="s">
        <v>1</v>
      </c>
      <c r="F60" s="25" t="s">
        <v>1</v>
      </c>
      <c r="G60" s="9"/>
      <c r="H60" s="69"/>
      <c r="I60" s="69"/>
      <c r="J60" s="16"/>
    </row>
    <row r="61" spans="1:10" ht="12.75">
      <c r="A61" s="5">
        <v>40</v>
      </c>
      <c r="B61" s="2" t="s">
        <v>7</v>
      </c>
      <c r="C61" s="2"/>
      <c r="D61" s="2"/>
      <c r="E61" s="25">
        <v>-37102020</v>
      </c>
      <c r="F61" s="25">
        <v>-36210272</v>
      </c>
      <c r="G61" s="9">
        <f>SUM(F61,G35)</f>
        <v>-40210272</v>
      </c>
      <c r="H61" s="71">
        <f>SUM(G61,H35)</f>
        <v>-40710272</v>
      </c>
      <c r="I61" s="71">
        <f>SUM(H61,I35)</f>
        <v>-41210272</v>
      </c>
      <c r="J61" s="25">
        <f>SUM(I61,J35)</f>
        <v>-41710272</v>
      </c>
    </row>
    <row r="62" spans="1:10" ht="12.75">
      <c r="A62" s="5">
        <v>41</v>
      </c>
      <c r="B62" s="2" t="s">
        <v>8</v>
      </c>
      <c r="C62" s="2"/>
      <c r="D62" s="2"/>
      <c r="E62" s="25">
        <v>-310000</v>
      </c>
      <c r="F62" s="25">
        <v>-628750</v>
      </c>
      <c r="G62" s="9">
        <v>-650000</v>
      </c>
      <c r="H62" s="77">
        <v>-670000</v>
      </c>
      <c r="I62" s="77">
        <v>-690000</v>
      </c>
      <c r="J62" s="17">
        <v>-710000</v>
      </c>
    </row>
    <row r="63" spans="1:10" ht="12.75">
      <c r="A63" s="5">
        <v>42</v>
      </c>
      <c r="B63" s="2" t="s">
        <v>9</v>
      </c>
      <c r="C63" s="2"/>
      <c r="D63" s="2"/>
      <c r="E63" s="25">
        <v>-10093300</v>
      </c>
      <c r="F63" s="25">
        <f>-9913400-70000</f>
        <v>-9983400</v>
      </c>
      <c r="G63" s="9">
        <f>SUM(F63,G41)</f>
        <v>-10033400</v>
      </c>
      <c r="H63" s="71">
        <f>SUM(G63,H41)</f>
        <v>-10083400</v>
      </c>
      <c r="I63" s="71">
        <f>SUM(H63,I41)</f>
        <v>-10133400</v>
      </c>
      <c r="J63" s="25">
        <f>SUM(I63,J41)</f>
        <v>-10183400</v>
      </c>
    </row>
    <row r="64" spans="1:10" ht="12.75">
      <c r="A64" s="5">
        <v>45</v>
      </c>
      <c r="B64" s="2" t="s">
        <v>10</v>
      </c>
      <c r="C64" s="2"/>
      <c r="D64" s="2"/>
      <c r="E64" s="25">
        <v>-723481</v>
      </c>
      <c r="F64" s="25">
        <v>-1657970</v>
      </c>
      <c r="G64" s="9">
        <v>-200000</v>
      </c>
      <c r="H64" s="77">
        <v>-200000</v>
      </c>
      <c r="I64" s="77">
        <v>-200000</v>
      </c>
      <c r="J64" s="17">
        <v>-200000</v>
      </c>
    </row>
    <row r="65" spans="1:10" ht="12.75">
      <c r="A65" s="5">
        <v>46</v>
      </c>
      <c r="B65" s="2" t="s">
        <v>11</v>
      </c>
      <c r="C65" s="2"/>
      <c r="D65" s="2"/>
      <c r="E65" s="26">
        <v>-5197057</v>
      </c>
      <c r="F65" s="26">
        <v>-4907583</v>
      </c>
      <c r="G65" s="93">
        <v>-4907583</v>
      </c>
      <c r="H65" s="93">
        <v>-4950000</v>
      </c>
      <c r="I65" s="93">
        <v>-5000000</v>
      </c>
      <c r="J65" s="93">
        <v>-5050000</v>
      </c>
    </row>
    <row r="66" spans="1:10" ht="12.75">
      <c r="A66" s="5" t="s">
        <v>1</v>
      </c>
      <c r="B66" s="2"/>
      <c r="C66" s="2"/>
      <c r="D66" s="2"/>
      <c r="E66" s="25" t="s">
        <v>1</v>
      </c>
      <c r="F66" s="25" t="s">
        <v>1</v>
      </c>
      <c r="G66" s="9"/>
      <c r="H66" s="69"/>
      <c r="I66" s="69"/>
      <c r="J66" s="16"/>
    </row>
    <row r="67" spans="1:10" ht="12.75">
      <c r="A67" s="5" t="s">
        <v>1</v>
      </c>
      <c r="B67" s="3" t="s">
        <v>12</v>
      </c>
      <c r="C67" s="3"/>
      <c r="D67" s="3"/>
      <c r="E67" s="10">
        <f aca="true" t="shared" si="1" ref="E67:J67">SUM(E61:E65)</f>
        <v>-53425858</v>
      </c>
      <c r="F67" s="10">
        <f t="shared" si="1"/>
        <v>-53387975</v>
      </c>
      <c r="G67" s="23">
        <f t="shared" si="1"/>
        <v>-56001255</v>
      </c>
      <c r="H67" s="73">
        <f t="shared" si="1"/>
        <v>-56613672</v>
      </c>
      <c r="I67" s="73">
        <f t="shared" si="1"/>
        <v>-57233672</v>
      </c>
      <c r="J67" s="10">
        <f t="shared" si="1"/>
        <v>-57853672</v>
      </c>
    </row>
    <row r="68" spans="1:10" ht="12.75">
      <c r="A68" s="5" t="s">
        <v>1</v>
      </c>
      <c r="B68" s="2"/>
      <c r="C68" s="2"/>
      <c r="D68" s="2"/>
      <c r="E68" s="25" t="s">
        <v>1</v>
      </c>
      <c r="F68" s="25" t="s">
        <v>1</v>
      </c>
      <c r="G68" s="9"/>
      <c r="H68" s="69"/>
      <c r="I68" s="69"/>
      <c r="J68" s="16"/>
    </row>
    <row r="69" spans="1:10" ht="12.75">
      <c r="A69" s="5" t="s">
        <v>1</v>
      </c>
      <c r="B69" s="2"/>
      <c r="C69" s="2"/>
      <c r="D69" s="2"/>
      <c r="E69" s="25" t="s">
        <v>1</v>
      </c>
      <c r="F69" s="25" t="s">
        <v>1</v>
      </c>
      <c r="G69" s="9"/>
      <c r="H69" s="69"/>
      <c r="I69" s="69"/>
      <c r="J69" s="16"/>
    </row>
    <row r="70" spans="1:10" ht="12.75">
      <c r="A70" s="5" t="s">
        <v>1</v>
      </c>
      <c r="B70" s="4" t="s">
        <v>13</v>
      </c>
      <c r="C70" s="2"/>
      <c r="D70" s="2"/>
      <c r="E70" s="11">
        <f aca="true" t="shared" si="2" ref="E70:J70">SUM(E58,E67)</f>
        <v>6367011</v>
      </c>
      <c r="F70" s="11">
        <f t="shared" si="2"/>
        <v>5218577</v>
      </c>
      <c r="G70" s="24">
        <f t="shared" si="2"/>
        <v>2663063</v>
      </c>
      <c r="H70" s="74">
        <f t="shared" si="2"/>
        <v>2100646</v>
      </c>
      <c r="I70" s="74">
        <f t="shared" si="2"/>
        <v>1530646</v>
      </c>
      <c r="J70" s="11">
        <f t="shared" si="2"/>
        <v>960646</v>
      </c>
    </row>
    <row r="71" spans="1:10" ht="12.75">
      <c r="A71" s="5" t="s">
        <v>1</v>
      </c>
      <c r="B71" s="2"/>
      <c r="C71" s="2"/>
      <c r="D71" s="2"/>
      <c r="E71" s="25" t="s">
        <v>1</v>
      </c>
      <c r="F71" s="25" t="s">
        <v>1</v>
      </c>
      <c r="G71" s="9"/>
      <c r="H71" s="69"/>
      <c r="I71" s="69"/>
      <c r="J71" s="16"/>
    </row>
    <row r="72" spans="1:10" ht="12.75">
      <c r="A72" s="5" t="s">
        <v>1</v>
      </c>
      <c r="B72" s="2"/>
      <c r="C72" s="2"/>
      <c r="D72" s="2"/>
      <c r="E72" s="25" t="s">
        <v>1</v>
      </c>
      <c r="F72" s="25" t="s">
        <v>1</v>
      </c>
      <c r="G72" s="9"/>
      <c r="H72" s="69"/>
      <c r="I72" s="69"/>
      <c r="J72" s="16"/>
    </row>
    <row r="73" spans="1:10" ht="12.75">
      <c r="A73" s="5">
        <v>34</v>
      </c>
      <c r="B73" s="2" t="s">
        <v>14</v>
      </c>
      <c r="C73" s="2"/>
      <c r="D73" s="2"/>
      <c r="E73" s="25">
        <v>1005993</v>
      </c>
      <c r="F73" s="25">
        <v>800389</v>
      </c>
      <c r="G73" s="9">
        <v>900000</v>
      </c>
      <c r="H73" s="77">
        <v>1000000</v>
      </c>
      <c r="I73" s="77">
        <v>1100000</v>
      </c>
      <c r="J73" s="17">
        <v>1200000</v>
      </c>
    </row>
    <row r="74" spans="1:10" ht="12.75">
      <c r="A74" s="5">
        <v>44</v>
      </c>
      <c r="B74" s="2" t="s">
        <v>15</v>
      </c>
      <c r="C74" s="2"/>
      <c r="D74" s="2"/>
      <c r="E74" s="26">
        <v>-2210853</v>
      </c>
      <c r="F74" s="26">
        <v>-2177907</v>
      </c>
      <c r="G74" s="22">
        <v>-2200000</v>
      </c>
      <c r="H74" s="95">
        <v>-2300000</v>
      </c>
      <c r="I74" s="95">
        <v>-2400000</v>
      </c>
      <c r="J74" s="18">
        <v>-2500000</v>
      </c>
    </row>
    <row r="75" spans="1:10" ht="12.75">
      <c r="A75" s="5" t="s">
        <v>1</v>
      </c>
      <c r="B75" s="2"/>
      <c r="C75" s="2"/>
      <c r="D75" s="2"/>
      <c r="E75" s="25" t="s">
        <v>1</v>
      </c>
      <c r="F75" s="25" t="s">
        <v>1</v>
      </c>
      <c r="G75" s="9"/>
      <c r="H75" s="69"/>
      <c r="I75" s="69"/>
      <c r="J75" s="16"/>
    </row>
    <row r="76" spans="1:10" ht="12.75">
      <c r="A76" s="5" t="s">
        <v>1</v>
      </c>
      <c r="B76" s="2"/>
      <c r="C76" s="2"/>
      <c r="D76" s="2"/>
      <c r="E76" s="25" t="s">
        <v>1</v>
      </c>
      <c r="F76" s="25" t="s">
        <v>1</v>
      </c>
      <c r="G76" s="9"/>
      <c r="H76" s="69"/>
      <c r="I76" s="69"/>
      <c r="J76" s="16"/>
    </row>
    <row r="77" spans="1:10" ht="12.75">
      <c r="A77" s="5" t="s">
        <v>1</v>
      </c>
      <c r="B77" s="4" t="s">
        <v>16</v>
      </c>
      <c r="C77" s="4"/>
      <c r="D77" s="2"/>
      <c r="E77" s="11">
        <f aca="true" t="shared" si="3" ref="E77:J77">SUM(E73,E74)</f>
        <v>-1204860</v>
      </c>
      <c r="F77" s="11">
        <f t="shared" si="3"/>
        <v>-1377518</v>
      </c>
      <c r="G77" s="24">
        <f t="shared" si="3"/>
        <v>-1300000</v>
      </c>
      <c r="H77" s="74">
        <f t="shared" si="3"/>
        <v>-1300000</v>
      </c>
      <c r="I77" s="74">
        <f t="shared" si="3"/>
        <v>-1300000</v>
      </c>
      <c r="J77" s="11">
        <f t="shared" si="3"/>
        <v>-1300000</v>
      </c>
    </row>
    <row r="78" spans="1:10" ht="12.75">
      <c r="A78" s="5" t="s">
        <v>1</v>
      </c>
      <c r="B78" s="2"/>
      <c r="C78" s="2"/>
      <c r="D78" s="2"/>
      <c r="E78" s="25" t="s">
        <v>1</v>
      </c>
      <c r="F78" s="25" t="s">
        <v>1</v>
      </c>
      <c r="G78" s="9"/>
      <c r="H78" s="69"/>
      <c r="I78" s="69"/>
      <c r="J78" s="16"/>
    </row>
    <row r="79" spans="1:10" ht="12.75">
      <c r="A79" s="5" t="s">
        <v>1</v>
      </c>
      <c r="B79" s="2"/>
      <c r="C79" s="2"/>
      <c r="D79" s="2"/>
      <c r="E79" s="16"/>
      <c r="F79" s="16"/>
      <c r="G79" s="2"/>
      <c r="H79" s="69"/>
      <c r="I79" s="69"/>
      <c r="J79" s="16"/>
    </row>
    <row r="80" spans="1:10" ht="12.75">
      <c r="A80" s="5">
        <v>38</v>
      </c>
      <c r="B80" s="2" t="s">
        <v>17</v>
      </c>
      <c r="C80" s="2"/>
      <c r="D80" s="2"/>
      <c r="E80" s="82">
        <v>200000</v>
      </c>
      <c r="F80" s="82">
        <v>0</v>
      </c>
      <c r="G80" s="90">
        <v>0</v>
      </c>
      <c r="H80" s="64">
        <v>0</v>
      </c>
      <c r="I80" s="64">
        <v>0</v>
      </c>
      <c r="J80" s="57">
        <v>0</v>
      </c>
    </row>
    <row r="81" spans="1:10" ht="12.75">
      <c r="A81" s="5">
        <v>48</v>
      </c>
      <c r="B81" s="2" t="s">
        <v>43</v>
      </c>
      <c r="C81" s="2"/>
      <c r="D81" s="2"/>
      <c r="E81" s="26" t="s">
        <v>1</v>
      </c>
      <c r="F81" s="26" t="s">
        <v>1</v>
      </c>
      <c r="G81" s="76">
        <v>0</v>
      </c>
      <c r="H81" s="96">
        <v>0</v>
      </c>
      <c r="I81" s="96">
        <v>0</v>
      </c>
      <c r="J81" s="21">
        <v>0</v>
      </c>
    </row>
    <row r="82" spans="1:10" ht="12.75">
      <c r="A82" s="5" t="s">
        <v>1</v>
      </c>
      <c r="B82" s="2"/>
      <c r="C82" s="2"/>
      <c r="D82" s="2"/>
      <c r="E82" s="16"/>
      <c r="F82" s="16"/>
      <c r="G82" s="2"/>
      <c r="H82" s="69"/>
      <c r="I82" s="69"/>
      <c r="J82" s="16"/>
    </row>
    <row r="83" spans="1:10" ht="12.75">
      <c r="A83" s="5" t="s">
        <v>1</v>
      </c>
      <c r="B83" s="4" t="s">
        <v>18</v>
      </c>
      <c r="C83" s="2"/>
      <c r="D83" s="2"/>
      <c r="E83" s="27">
        <f aca="true" t="shared" si="4" ref="E83:J83">E80</f>
        <v>200000</v>
      </c>
      <c r="F83" s="27">
        <f t="shared" si="4"/>
        <v>0</v>
      </c>
      <c r="G83" s="94">
        <f t="shared" si="4"/>
        <v>0</v>
      </c>
      <c r="H83" s="97">
        <f t="shared" si="4"/>
        <v>0</v>
      </c>
      <c r="I83" s="97">
        <f t="shared" si="4"/>
        <v>0</v>
      </c>
      <c r="J83" s="27">
        <f t="shared" si="4"/>
        <v>0</v>
      </c>
    </row>
    <row r="84" spans="1:10" ht="12.75">
      <c r="A84" s="5" t="s">
        <v>1</v>
      </c>
      <c r="B84" s="2"/>
      <c r="C84" s="2"/>
      <c r="D84" s="2"/>
      <c r="E84" s="16"/>
      <c r="F84" s="16"/>
      <c r="G84" s="2"/>
      <c r="H84" s="69"/>
      <c r="I84" s="69"/>
      <c r="J84" s="16"/>
    </row>
    <row r="85" spans="1:10" ht="13.5" thickBot="1">
      <c r="A85" s="6" t="s">
        <v>1</v>
      </c>
      <c r="B85" s="8"/>
      <c r="C85" s="8"/>
      <c r="D85" s="8"/>
      <c r="E85" s="89"/>
      <c r="F85" s="89"/>
      <c r="G85" s="8"/>
      <c r="H85" s="88"/>
      <c r="I85" s="88"/>
      <c r="J85" s="89"/>
    </row>
    <row r="86" spans="1:10" ht="13.5" thickBot="1">
      <c r="A86" s="6" t="s">
        <v>1</v>
      </c>
      <c r="B86" s="7" t="s">
        <v>19</v>
      </c>
      <c r="C86" s="8"/>
      <c r="D86" s="8"/>
      <c r="E86" s="99">
        <f aca="true" t="shared" si="5" ref="E86:J86">SUM(E83,E77,E70)</f>
        <v>5362151</v>
      </c>
      <c r="F86" s="99">
        <f t="shared" si="5"/>
        <v>3841059</v>
      </c>
      <c r="G86" s="99">
        <f t="shared" si="5"/>
        <v>1363063</v>
      </c>
      <c r="H86" s="99">
        <f t="shared" si="5"/>
        <v>800646</v>
      </c>
      <c r="I86" s="99">
        <f t="shared" si="5"/>
        <v>230646</v>
      </c>
      <c r="J86" s="99">
        <f t="shared" si="5"/>
        <v>-339354</v>
      </c>
    </row>
    <row r="87" ht="12.75">
      <c r="A87" s="1" t="s">
        <v>54</v>
      </c>
    </row>
    <row r="88" spans="1:10" ht="12.75">
      <c r="A88" s="1" t="s">
        <v>1</v>
      </c>
      <c r="G88" s="98" t="s">
        <v>1</v>
      </c>
      <c r="H88" s="98" t="s">
        <v>1</v>
      </c>
      <c r="I88" s="98" t="s">
        <v>1</v>
      </c>
      <c r="J88" s="98" t="s">
        <v>1</v>
      </c>
    </row>
    <row r="89" spans="1:5" ht="12.75">
      <c r="A89" s="1" t="s">
        <v>1</v>
      </c>
      <c r="E89" s="2"/>
    </row>
    <row r="90" ht="12.75">
      <c r="A90" s="1" t="s">
        <v>1</v>
      </c>
    </row>
    <row r="91" ht="12.75">
      <c r="A91" s="1" t="s">
        <v>1</v>
      </c>
    </row>
    <row r="92" ht="12.75">
      <c r="A92" s="1" t="s">
        <v>1</v>
      </c>
    </row>
    <row r="93" ht="12.75">
      <c r="A93" s="1" t="s">
        <v>1</v>
      </c>
    </row>
  </sheetData>
  <mergeCells count="5">
    <mergeCell ref="A6:J6"/>
    <mergeCell ref="A49:J49"/>
    <mergeCell ref="A14:D14"/>
    <mergeCell ref="A15:D15"/>
    <mergeCell ref="A30:E30"/>
  </mergeCells>
  <printOptions/>
  <pageMargins left="0.75" right="0.75" top="1" bottom="1" header="0.4921259845" footer="0.4921259845"/>
  <pageSetup horizontalDpi="600" verticalDpi="600" orientation="landscape" paperSize="9" scale="76"/>
  <headerFooter alignWithMargins="0">
    <oddHeader>&amp;RBeilage 2</oddHeader>
  </headerFooter>
  <rowBreaks count="1" manualBreakCount="1">
    <brk id="47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Glarus hoch3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ts.admin</dc:creator>
  <cp:keywords/>
  <dc:description/>
  <cp:lastModifiedBy>ts.admin</cp:lastModifiedBy>
  <cp:lastPrinted>2012-10-01T11:51:42Z</cp:lastPrinted>
  <dcterms:created xsi:type="dcterms:W3CDTF">2010-10-22T08:01:44Z</dcterms:created>
  <dcterms:modified xsi:type="dcterms:W3CDTF">2012-10-01T11:53:40Z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